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<sst xmlns="http://schemas.openxmlformats.org/spreadsheetml/2006/main" count="45" uniqueCount="45">
  <si>
    <t>Taiwan Semiconductor (TSMC) (TSM)</t>
  </si>
  <si>
    <t>Valuation model · Capex-heavy DCF (5-yr unlevered FCF + Gordon terminal), per-ADR, with a 12-month roll-forward overlay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</si>
  <si>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</si>
  <si>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</si>
  <si>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</si>
  <si>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</si>
  <si>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</si>
  <si>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</si>
  <si>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</si>
  <si>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</si>
  <si>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45 / 30 %</t>
  </si>
  <si>
    <t>Blended fair value</t>
  </si>
  <si>
    <t>Shares out (B, diluted)</t>
  </si>
  <si>
    <t>Net debt ($B)</t>
  </si>
  <si>
    <t>As of</t>
  </si>
  <si>
    <t>Jun 26, 2026</t>
  </si>
  <si>
    <t>Thesis</t>
  </si>
  <si>
    <t>TSM is the indispensable foundry — &gt;90% leading-edge share and ~99% of frontier-AI silicon — at record 66% gross / 50% net margins with FY26 USD revenue guided above 30%. The honest catch: a DCF that charges the full ~44%-of-revenue capex lands the base intrinsic at ~$425/ADR, roughly the current price, so this is a quality-and-cycle Buy, not deep value. The $490 target is that ~$425 intrinsic rolled forward a year of ~15-20% growth; bull $590 / bear $355 apply the same roll to the bull (~$577) and bear (~$315) intrinsics.</t>
  </si>
  <si>
    <t>Illustrative research sample — not investment advice. Assumptions are explicit and meant to be changed; editing the Valuation Model inputs recomputes the price target. Figures as of Jun 26, 2026; the live dashboard carries the current view.</t>
  </si>
  <si>
    <t>TSM — scenario valuation build</t>
  </si>
  <si>
    <t>Line item</t>
  </si>
  <si>
    <t>Bear</t>
  </si>
  <si>
    <t>Base</t>
  </si>
  <si>
    <t>Bull</t>
  </si>
  <si>
    <t>PV of explicit FY26-FY30E FCF ($B)</t>
  </si>
  <si>
    <t>FY30E unlevered FCF ($B)</t>
  </si>
  <si>
    <t>Terminal growth rate</t>
  </si>
  <si>
    <t>Terminal growth factor (1+g)</t>
  </si>
  <si>
    <t>WACC less terminal growth (spread)</t>
  </si>
  <si>
    <t>5-yr discount factor (1+WACC)^5</t>
  </si>
  <si>
    <t>Terminal-year FCF ($B)</t>
  </si>
  <si>
    <t>Gordon terminal value ($B)</t>
  </si>
  <si>
    <t>PV of terminal value ($B)</t>
  </si>
  <si>
    <t>Enterprise value ($B)</t>
  </si>
  <si>
    <t>Plus: net cash ($B)</t>
  </si>
  <si>
    <t>Equity value ($B)</t>
  </si>
  <si>
    <t>ADR-equiv shares (B)</t>
  </si>
  <si>
    <t>DCF intrinsic value / ADR ($)</t>
  </si>
  <si>
    <t>12-mo roll-forward factor</t>
  </si>
  <si>
    <t>Price target ($)</t>
  </si>
  <si>
    <t>Base PT reconciles to the dashboard target of $490 (bull $590 / bear $355).</t>
  </si>
  <si>
    <t>TSM — base-case PT sensitivity</t>
  </si>
  <si>
    <t>WACC less terminal growth (spread)  ⟍  PV of explicit FY26-FY30E FCF ($B)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</si>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</sst>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$#,##0.00"/>
    <numFmt numFmtId="165" formatCode="+0.0%;-0.0%"/>
    <numFmt numFmtId="166" formatCode="#,##0.0"/>
    <numFmt numFmtId="167" formatCode="0.0%"/>
    <numFmt numFmtId="168" formatCode="$#,##0"/>
  </numFmts>
  <fonts count="10" x14ac:knownFonts="1">
    <font>
      <color theme="1"/>
      <family val="2"/>
      <scheme val="minor"/>
      <sz val="11"/>
      <name val="Calibri"/>
    </font>
    <font>
      <b/>
      <color rgb="FFC8102E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C8102E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C8102E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3" fontId="0" fillId="0" borderId="1" xfId="0" applyNumberFormat="1" applyBorder="1"/>
    <xf numFmtId="3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6" fontId="0" fillId="3" borderId="1" xfId="0" applyNumberFormat="1" applyFill="1" applyBorder="1"/>
    <xf numFmtId="164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3" fontId="7" fillId="2" borderId="1" xfId="0" applyNumberFormat="1" applyFont="1" applyFill="1" applyBorder="1" applyAlignment="1">
      <alignment horizontal="right"/>
    </xf>
    <xf numFmtId="167" fontId="7" fillId="2" borderId="1" xfId="0" applyNumberFormat="1" applyFont="1" applyFill="1" applyBorder="1" applyAlignment="1">
      <alignment horizontal="right"/>
    </xf>
    <xf numFmtId="168" fontId="0" fillId="0" borderId="1" xfId="0" applyNumberFormat="1" applyBorder="1"/>
    <xf numFmtId="168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432.35</v>
      </c>
    </row>
    <row r="6" spans="1:2" x14ac:dyDescent="0.25">
      <c r="A6" s="3" t="s">
        <v>5</v>
      </c>
      <c r="B6" s="5">
        <v>490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590</v>
      </c>
    </row>
    <row r="9" spans="1:2" x14ac:dyDescent="0.25">
      <c r="A9" s="3" t="s">
        <v>8</v>
      </c>
      <c r="B9" s="5">
        <v>355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((0.25*355)+(0.45*490)+(0.3*590))</f>
      </c>
    </row>
    <row r="12" spans="1:2" x14ac:dyDescent="0.25">
      <c r="A12" s="3" t="s">
        <v>12</v>
      </c>
      <c r="B12" s="7">
        <v>5.186</v>
      </c>
    </row>
    <row r="13" spans="1:2" x14ac:dyDescent="0.25">
      <c r="A13" s="3" t="s">
        <v>13</v>
      </c>
      <c r="B13" s="7">
        <v>-64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248.5</v>
      </c>
      <c r="C4" s="15">
        <v>289.62</v>
      </c>
      <c r="D4" s="14">
        <v>343.9</v>
      </c>
    </row>
    <row r="5" spans="1:4" x14ac:dyDescent="0.25">
      <c r="A5" s="4" t="s">
        <v>25</v>
      </c>
      <c r="B5" s="14">
        <v>98.16</v>
      </c>
      <c r="C5" s="15">
        <v>118.07</v>
      </c>
      <c r="D5" s="14">
        <v>151.62</v>
      </c>
    </row>
    <row r="6" spans="1:4" x14ac:dyDescent="0.25">
      <c r="A6" s="4" t="s">
        <v>26</v>
      </c>
      <c r="B6" s="16">
        <v>0.048</v>
      </c>
      <c r="C6" s="17">
        <v>0.05</v>
      </c>
      <c r="D6" s="16">
        <v>0.05</v>
      </c>
    </row>
    <row r="7" spans="1:4" x14ac:dyDescent="0.25">
      <c r="A7" s="4" t="s">
        <v>27</v>
      </c>
      <c r="B7" s="7">
        <v>1.048</v>
      </c>
      <c r="C7" s="18">
        <v>1.05</v>
      </c>
      <c r="D7" s="7">
        <v>1.05</v>
      </c>
    </row>
    <row r="8" spans="1:4" x14ac:dyDescent="0.25">
      <c r="A8" s="4" t="s">
        <v>28</v>
      </c>
      <c r="B8" s="16">
        <v>0.049</v>
      </c>
      <c r="C8" s="17">
        <v>0.043</v>
      </c>
      <c r="D8" s="16">
        <v>0.04</v>
      </c>
    </row>
    <row r="9" spans="1:4" x14ac:dyDescent="0.25">
      <c r="A9" s="4" t="s">
        <v>29</v>
      </c>
      <c r="B9" s="7">
        <v>1.58699</v>
      </c>
      <c r="C9" s="18">
        <v>1.55968</v>
      </c>
      <c r="D9" s="7">
        <v>1.53862</v>
      </c>
    </row>
    <row r="10" spans="1:4" x14ac:dyDescent="0.25">
      <c r="A10" s="4" t="s">
        <v>30</v>
      </c>
      <c r="B10" s="14">
        <f>B5*B7</f>
      </c>
      <c r="C10" s="15">
        <f>C5*C7</f>
      </c>
      <c r="D10" s="14">
        <f>D5*D7</f>
      </c>
    </row>
    <row r="11" spans="1:4" x14ac:dyDescent="0.25">
      <c r="A11" s="4" t="s">
        <v>31</v>
      </c>
      <c r="B11" s="14">
        <f>B10/B8</f>
      </c>
      <c r="C11" s="15">
        <f>C10/C8</f>
      </c>
      <c r="D11" s="14">
        <f>D10/D8</f>
      </c>
    </row>
    <row r="12" spans="1:4" x14ac:dyDescent="0.25">
      <c r="A12" s="4" t="s">
        <v>32</v>
      </c>
      <c r="B12" s="14">
        <f>B11/B9</f>
      </c>
      <c r="C12" s="15">
        <f>C11/C9</f>
      </c>
      <c r="D12" s="14">
        <f>D11/D9</f>
      </c>
    </row>
    <row r="13" spans="1:4" x14ac:dyDescent="0.25">
      <c r="A13" s="4" t="s">
        <v>33</v>
      </c>
      <c r="B13" s="14">
        <f>B4+B12</f>
      </c>
      <c r="C13" s="15">
        <f>C4+C12</f>
      </c>
      <c r="D13" s="14">
        <f>D4+D12</f>
      </c>
    </row>
    <row r="14" spans="1:4" x14ac:dyDescent="0.25">
      <c r="A14" s="4" t="s">
        <v>34</v>
      </c>
      <c r="B14" s="14">
        <v>64</v>
      </c>
      <c r="C14" s="15">
        <v>64</v>
      </c>
      <c r="D14" s="14">
        <v>64</v>
      </c>
    </row>
    <row r="15" spans="1:4" x14ac:dyDescent="0.25">
      <c r="A15" s="4" t="s">
        <v>35</v>
      </c>
      <c r="B15" s="14">
        <f>B13+B14</f>
      </c>
      <c r="C15" s="15">
        <f>C13+C14</f>
      </c>
      <c r="D15" s="14">
        <f>D13+D14</f>
      </c>
    </row>
    <row r="16" spans="1:4" x14ac:dyDescent="0.25">
      <c r="A16" s="4" t="s">
        <v>36</v>
      </c>
      <c r="B16" s="7">
        <v>5.186</v>
      </c>
      <c r="C16" s="18">
        <v>5.186</v>
      </c>
      <c r="D16" s="7">
        <v>5.186</v>
      </c>
    </row>
    <row r="17" spans="1:4" x14ac:dyDescent="0.25">
      <c r="A17" s="4" t="s">
        <v>37</v>
      </c>
      <c r="B17" s="5">
        <f>B15/B16</f>
      </c>
      <c r="C17" s="19">
        <f>C15/C16</f>
      </c>
      <c r="D17" s="5">
        <f>D15/D16</f>
      </c>
    </row>
    <row r="18" spans="1:4" x14ac:dyDescent="0.25">
      <c r="A18" s="4" t="s">
        <v>38</v>
      </c>
      <c r="B18" s="7">
        <v>1.126</v>
      </c>
      <c r="C18" s="18">
        <v>1.154</v>
      </c>
      <c r="D18" s="7">
        <v>1.0221</v>
      </c>
    </row>
    <row r="19" spans="1:4" x14ac:dyDescent="0.25">
      <c r="A19" s="20" t="s">
        <v>39</v>
      </c>
      <c r="B19" s="21">
        <f>B17*B18</f>
      </c>
      <c r="C19" s="22">
        <f>C17*C18</f>
      </c>
      <c r="D19" s="21">
        <f>D17*D18</f>
      </c>
    </row>
    <row r="21" spans="1:4" x14ac:dyDescent="0.25">
      <c r="A21" s="23" t="s">
        <v>40</v>
      </c>
      <c r="B21" s="23"/>
      <c r="C21" s="23"/>
      <c r="D21" s="23"/>
    </row>
  </sheetData>
  <mergeCells count="2">
    <mergeCell ref="A1:D1"/>
    <mergeCell ref="A21:D2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41</v>
      </c>
      <c r="B1" s="11"/>
      <c r="C1" s="11"/>
      <c r="D1" s="11"/>
      <c r="E1" s="11"/>
      <c r="F1" s="11"/>
      <c r="G1" s="11"/>
    </row>
    <row r="3" spans="1:1" x14ac:dyDescent="0.25">
      <c r="A3" s="24" t="s">
        <v>42</v>
      </c>
    </row>
    <row r="4" spans="1:6" x14ac:dyDescent="0.25">
      <c r="A4" s="25" t="s">
        <v>43</v>
      </c>
      <c r="B4" s="26">
        <v>250</v>
      </c>
      <c r="C4" s="26">
        <v>270</v>
      </c>
      <c r="D4" s="26">
        <v>289.62</v>
      </c>
      <c r="E4" s="26">
        <v>310</v>
      </c>
      <c r="F4" s="26">
        <v>330</v>
      </c>
    </row>
    <row r="5" spans="1:6" x14ac:dyDescent="0.25">
      <c r="A5" s="27">
        <v>0.033</v>
      </c>
      <c r="B5" s="28">
        <v>605.8570615740048</v>
      </c>
      <c r="C5" s="28">
        <v>610.3075050757401</v>
      </c>
      <c r="D5" s="28">
        <v>614.6733901509425</v>
      </c>
      <c r="E5" s="28">
        <v>619.208392079211</v>
      </c>
      <c r="F5" s="28">
        <v>623.6588355809464</v>
      </c>
    </row>
    <row r="6" spans="1:6" x14ac:dyDescent="0.25">
      <c r="A6" s="27">
        <v>0.038</v>
      </c>
      <c r="B6" s="28">
        <v>535.332706495484</v>
      </c>
      <c r="C6" s="28">
        <v>539.7831499972193</v>
      </c>
      <c r="D6" s="28">
        <v>544.1490350724218</v>
      </c>
      <c r="E6" s="28">
        <v>548.6840370006902</v>
      </c>
      <c r="F6" s="28">
        <v>553.1344805024257</v>
      </c>
    </row>
    <row r="7" spans="1:6" x14ac:dyDescent="0.25">
      <c r="A7" s="27">
        <v>0.043</v>
      </c>
      <c r="B7" s="28">
        <v>481.2093642259215</v>
      </c>
      <c r="C7" s="28">
        <v>485.6598077276569</v>
      </c>
      <c r="D7" s="29">
        <v>490.02569280285934</v>
      </c>
      <c r="E7" s="28">
        <v>494.5606947311278</v>
      </c>
      <c r="F7" s="28">
        <v>499.01113823286323</v>
      </c>
    </row>
    <row r="8" spans="1:6" x14ac:dyDescent="0.25">
      <c r="A8" s="27">
        <v>0.048</v>
      </c>
      <c r="B8" s="28">
        <v>438.3617182625178</v>
      </c>
      <c r="C8" s="28">
        <v>442.81216176425323</v>
      </c>
      <c r="D8" s="28">
        <v>447.1780468394557</v>
      </c>
      <c r="E8" s="28">
        <v>451.7130487677241</v>
      </c>
      <c r="F8" s="28">
        <v>456.1634922694595</v>
      </c>
    </row>
    <row r="9" spans="1:6" x14ac:dyDescent="0.25">
      <c r="A9" s="27">
        <v>0.053</v>
      </c>
      <c r="B9" s="28">
        <v>403.5985338016431</v>
      </c>
      <c r="C9" s="28">
        <v>408.04897730337854</v>
      </c>
      <c r="D9" s="28">
        <v>412.41486237858106</v>
      </c>
      <c r="E9" s="28">
        <v>416.94986430684946</v>
      </c>
      <c r="F9" s="28">
        <v>421.4003078085849</v>
      </c>
    </row>
    <row r="11" spans="1:7" x14ac:dyDescent="0.25">
      <c r="A11" s="23" t="s">
        <v>44</v>
      </c>
      <c r="B11" s="23"/>
      <c r="C11" s="23"/>
      <c r="D11" s="23"/>
      <c r="E11" s="23"/>
      <c r="F11" s="23"/>
      <c r="G11" s="23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