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<sst xmlns="http://schemas.openxmlformats.org/spreadsheetml/2006/main" count="41" uniqueCount="41">
  <si>
    <t>Rigetti Computing, Inc. (RGTI)</t>
  </si>
  <si>
    <t>Valuation model · Discounted EV/Sales (2030E revenue x exit EV/Sales, PV'd 4yr at WACC, + net cash, / dilution-adjusted shares)</t>
  </si>
  <si>
    <t>Rating</t>
  </si>
  <si>
    <t>No rating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</si>
  <si>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</si>
  <si>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</si>
  <si>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</si>
  <si>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</si>
  <si>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</si>
  <si>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</si>
  <si>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25 / 50 / 25 %</t>
  </si>
  <si>
    <t>Blended fair value</t>
  </si>
  <si>
    <t>Shares out (B, diluted)</t>
  </si>
  <si>
    <t>Net debt ($B)</t>
  </si>
  <si>
    <t>As of</t>
  </si>
  <si>
    <t>May 15, 2026</t>
  </si>
  <si>
    <t>Thesis</t>
  </si>
  <si>
    <t>Rigetti is a pre-profit superconducting quantum pure-play with a tiny (~$11M FY24) revenue base, so the dashboard values it on a discounted EV/Sales framework rather than a DCF: it underwrites a 2030 revenue figure, applies an exit EV/Sales multiple, discounts the implied future EV back four years at a scenario WACC, adds the $569M net cash, and divides by dilution-adjusted shares. The investable question is binary on architecture (closing the two-qubit fidelity gap to trapped-ion while out-executing IBM/Google in superconducting) and asymmetric on capital structure (ATM dilution path). Symmetric 25/50/25 weights reflect the fat two-sided tails of a deep-tech name carrying both an architectural and a dilution risk.</t>
  </si>
  <si>
    <t>Illustrative research sample — not investment advice. Assumptions are explicit and meant to be changed; editing the Valuation Model inputs recomputes the price target. Figures as of May 15, 2026; the live dashboard carries the current view.</t>
  </si>
  <si>
    <t>RGTI — scenario valuation build</t>
  </si>
  <si>
    <t>Line item</t>
  </si>
  <si>
    <t>Bear</t>
  </si>
  <si>
    <t>Base</t>
  </si>
  <si>
    <t>Bull</t>
  </si>
  <si>
    <t>2030E revenue ($M)</t>
  </si>
  <si>
    <t>Exit EV/Sales (x)</t>
  </si>
  <si>
    <t>Implied 2030E enterprise value ($M)</t>
  </si>
  <si>
    <t>Implied 2030E EV ($B)</t>
  </si>
  <si>
    <t>Discount factor (1+WACC)^4</t>
  </si>
  <si>
    <t>PV of EV, 4-yr @ WACC ($B)</t>
  </si>
  <si>
    <t>Less: net debt (net cash, $B)</t>
  </si>
  <si>
    <t>Equity value ($B)</t>
  </si>
  <si>
    <t>Base diluted shares (M)</t>
  </si>
  <si>
    <t>Dilution factor (1+net dilution)</t>
  </si>
  <si>
    <t>Diluted shares (M)</t>
  </si>
  <si>
    <t>Price target ($)</t>
  </si>
  <si>
    <t>Base PT reconciles to the dashboard target of $11.08 (bull $22.54 / bear $4).</t>
  </si>
  <si>
    <t>RGTI — base-case PT sensitivity</t>
  </si>
  <si>
    <t>2030E revenue ($M)  ⟍  Exit EV/Sales (x)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</si>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</sst>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$#,##0.00"/>
    <numFmt numFmtId="165" formatCode="+0.0%;-0.0%"/>
    <numFmt numFmtId="166" formatCode="#,##0.0"/>
    <numFmt numFmtId="167" formatCode="0.0&quot;x&quot;"/>
    <numFmt numFmtId="168" formatCode="#,##0.000"/>
    <numFmt numFmtId="169" formatCode="$#,##0"/>
  </numFmts>
  <fonts count="10" x14ac:knownFonts="1">
    <font>
      <color theme="1"/>
      <family val="2"/>
      <scheme val="minor"/>
      <sz val="11"/>
      <name val="Calibri"/>
    </font>
    <font>
      <b/>
      <color rgb="FF7C3AED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7C3AED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7C3AED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3" fontId="0" fillId="0" borderId="1" xfId="0" applyNumberFormat="1" applyBorder="1"/>
    <xf numFmtId="3" fontId="0" fillId="3" borderId="1" xfId="0" applyNumberFormat="1" applyFill="1" applyBorder="1"/>
    <xf numFmtId="167" fontId="0" fillId="0" borderId="1" xfId="0" applyNumberFormat="1" applyBorder="1"/>
    <xf numFmtId="167" fontId="0" fillId="3" borderId="1" xfId="0" applyNumberFormat="1" applyFill="1" applyBorder="1"/>
    <xf numFmtId="166" fontId="0" fillId="3" borderId="1" xfId="0" applyNumberFormat="1" applyFill="1" applyBorder="1"/>
    <xf numFmtId="168" fontId="0" fillId="0" borderId="1" xfId="0" applyNumberFormat="1" applyBorder="1"/>
    <xf numFmtId="168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167" fontId="7" fillId="2" borderId="1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169" fontId="0" fillId="0" borderId="1" xfId="0" applyNumberFormat="1" applyBorder="1"/>
    <xf numFmtId="169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14</v>
      </c>
    </row>
    <row r="6" spans="1:2" x14ac:dyDescent="0.25">
      <c r="A6" s="3" t="s">
        <v>5</v>
      </c>
      <c r="B6" s="5">
        <v>11.08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22.54</v>
      </c>
    </row>
    <row r="9" spans="1:2" x14ac:dyDescent="0.25">
      <c r="A9" s="3" t="s">
        <v>8</v>
      </c>
      <c r="B9" s="5">
        <v>4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((0.25*4)+(0.5*11.08)+(0.25*22.54))</f>
      </c>
    </row>
    <row r="12" spans="1:2" x14ac:dyDescent="0.25">
      <c r="A12" s="3" t="s">
        <v>12</v>
      </c>
      <c r="B12" s="7">
        <v>310</v>
      </c>
    </row>
    <row r="13" spans="1:2" x14ac:dyDescent="0.25">
      <c r="A13" s="3" t="s">
        <v>13</v>
      </c>
      <c r="B13" s="7">
        <v>-0.569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14">
        <v>250</v>
      </c>
      <c r="C4" s="15">
        <v>500</v>
      </c>
      <c r="D4" s="14">
        <v>700</v>
      </c>
    </row>
    <row r="5" spans="1:4" x14ac:dyDescent="0.25">
      <c r="A5" s="4" t="s">
        <v>25</v>
      </c>
      <c r="B5" s="16">
        <v>10</v>
      </c>
      <c r="C5" s="17">
        <v>12</v>
      </c>
      <c r="D5" s="16">
        <v>16</v>
      </c>
    </row>
    <row r="6" spans="1:4" x14ac:dyDescent="0.25">
      <c r="A6" s="4" t="s">
        <v>26</v>
      </c>
      <c r="B6" s="14">
        <f>B4*B5</f>
      </c>
      <c r="C6" s="15">
        <f>C4*C5</f>
      </c>
      <c r="D6" s="14">
        <f>D4*D5</f>
      </c>
    </row>
    <row r="7" spans="1:4" x14ac:dyDescent="0.25">
      <c r="A7" s="4" t="s">
        <v>27</v>
      </c>
      <c r="B7" s="7">
        <f>B6/1000</f>
      </c>
      <c r="C7" s="18">
        <f>C6/1000</f>
      </c>
      <c r="D7" s="7">
        <f>D6/1000</f>
      </c>
    </row>
    <row r="8" spans="1:4" x14ac:dyDescent="0.25">
      <c r="A8" s="4" t="s">
        <v>28</v>
      </c>
      <c r="B8" s="19">
        <v>1.93878</v>
      </c>
      <c r="C8" s="20">
        <v>1.68896</v>
      </c>
      <c r="D8" s="19">
        <v>1.57352</v>
      </c>
    </row>
    <row r="9" spans="1:4" x14ac:dyDescent="0.25">
      <c r="A9" s="4" t="s">
        <v>29</v>
      </c>
      <c r="B9" s="7">
        <f>B7/B8</f>
      </c>
      <c r="C9" s="18">
        <f>C7/C8</f>
      </c>
      <c r="D9" s="7">
        <f>D7/D8</f>
      </c>
    </row>
    <row r="10" spans="1:4" x14ac:dyDescent="0.25">
      <c r="A10" s="4" t="s">
        <v>30</v>
      </c>
      <c r="B10" s="7">
        <v>-0.569</v>
      </c>
      <c r="C10" s="18">
        <v>-0.569</v>
      </c>
      <c r="D10" s="7">
        <v>-0.569</v>
      </c>
    </row>
    <row r="11" spans="1:4" x14ac:dyDescent="0.25">
      <c r="A11" s="4" t="s">
        <v>31</v>
      </c>
      <c r="B11" s="7">
        <f>B9-B10</f>
      </c>
      <c r="C11" s="18">
        <f>C9-C10</f>
      </c>
      <c r="D11" s="7">
        <f>D9-D10</f>
      </c>
    </row>
    <row r="12" spans="1:4" x14ac:dyDescent="0.25">
      <c r="A12" s="4" t="s">
        <v>32</v>
      </c>
      <c r="B12" s="14">
        <v>310</v>
      </c>
      <c r="C12" s="15">
        <v>310</v>
      </c>
      <c r="D12" s="14">
        <v>310</v>
      </c>
    </row>
    <row r="13" spans="1:4" x14ac:dyDescent="0.25">
      <c r="A13" s="4" t="s">
        <v>33</v>
      </c>
      <c r="B13" s="7">
        <v>1.5</v>
      </c>
      <c r="C13" s="18">
        <v>1.2</v>
      </c>
      <c r="D13" s="7">
        <v>1.1</v>
      </c>
    </row>
    <row r="14" spans="1:4" x14ac:dyDescent="0.25">
      <c r="A14" s="4" t="s">
        <v>34</v>
      </c>
      <c r="B14" s="14">
        <f>B12*B13</f>
      </c>
      <c r="C14" s="15">
        <f>C12*C13</f>
      </c>
      <c r="D14" s="14">
        <f>D12*D13</f>
      </c>
    </row>
    <row r="15" spans="1:4" x14ac:dyDescent="0.25">
      <c r="A15" s="21" t="s">
        <v>35</v>
      </c>
      <c r="B15" s="22">
        <f>B11*1000/B14</f>
      </c>
      <c r="C15" s="23">
        <f>C11*1000/C14</f>
      </c>
      <c r="D15" s="22">
        <f>D11*1000/D14</f>
      </c>
    </row>
    <row r="17" spans="1:4" x14ac:dyDescent="0.25">
      <c r="A17" s="24" t="s">
        <v>36</v>
      </c>
      <c r="B17" s="24"/>
      <c r="C17" s="24"/>
      <c r="D17" s="24"/>
    </row>
  </sheetData>
  <mergeCells count="2">
    <mergeCell ref="A1:D1"/>
    <mergeCell ref="A17:D17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37</v>
      </c>
      <c r="B1" s="11"/>
      <c r="C1" s="11"/>
      <c r="D1" s="11"/>
      <c r="E1" s="11"/>
      <c r="F1" s="11"/>
      <c r="G1" s="11"/>
    </row>
    <row r="3" spans="1:1" x14ac:dyDescent="0.25">
      <c r="A3" s="25" t="s">
        <v>38</v>
      </c>
    </row>
    <row r="4" spans="1:6" x14ac:dyDescent="0.25">
      <c r="A4" s="26" t="s">
        <v>39</v>
      </c>
      <c r="B4" s="27">
        <v>8</v>
      </c>
      <c r="C4" s="27">
        <v>10</v>
      </c>
      <c r="D4" s="27">
        <v>12</v>
      </c>
      <c r="E4" s="27">
        <v>16</v>
      </c>
      <c r="F4" s="27">
        <v>20</v>
      </c>
    </row>
    <row r="5" spans="1:6" x14ac:dyDescent="0.25">
      <c r="A5" s="28">
        <v>250</v>
      </c>
      <c r="B5" s="29">
        <v>4.712797491718515</v>
      </c>
      <c r="C5" s="29">
        <v>5.5086043915298655</v>
      </c>
      <c r="D5" s="29">
        <v>6.304411291341213</v>
      </c>
      <c r="E5" s="29">
        <v>7.896025090963912</v>
      </c>
      <c r="F5" s="29">
        <v>9.48763889058661</v>
      </c>
    </row>
    <row r="6" spans="1:6" x14ac:dyDescent="0.25">
      <c r="A6" s="28">
        <v>400</v>
      </c>
      <c r="B6" s="29">
        <v>6.622734051265753</v>
      </c>
      <c r="C6" s="29">
        <v>7.896025090963912</v>
      </c>
      <c r="D6" s="29">
        <v>9.16931613066207</v>
      </c>
      <c r="E6" s="29">
        <v>11.715898210058388</v>
      </c>
      <c r="F6" s="29">
        <v>14.262480289454706</v>
      </c>
    </row>
    <row r="7" spans="1:6" x14ac:dyDescent="0.25">
      <c r="A7" s="28">
        <v>500</v>
      </c>
      <c r="B7" s="29">
        <v>7.896025090963912</v>
      </c>
      <c r="C7" s="29">
        <v>9.48763889058661</v>
      </c>
      <c r="D7" s="30">
        <v>11.079252690209309</v>
      </c>
      <c r="E7" s="29">
        <v>14.262480289454706</v>
      </c>
      <c r="F7" s="29">
        <v>17.445707888700102</v>
      </c>
    </row>
    <row r="8" spans="1:6" x14ac:dyDescent="0.25">
      <c r="A8" s="28">
        <v>600</v>
      </c>
      <c r="B8" s="29">
        <v>9.16931613066207</v>
      </c>
      <c r="C8" s="29">
        <v>11.079252690209309</v>
      </c>
      <c r="D8" s="29">
        <v>12.989189249756548</v>
      </c>
      <c r="E8" s="29">
        <v>16.809062368851023</v>
      </c>
      <c r="F8" s="29">
        <v>20.628935487945498</v>
      </c>
    </row>
    <row r="9" spans="1:6" x14ac:dyDescent="0.25">
      <c r="A9" s="28">
        <v>700</v>
      </c>
      <c r="B9" s="29">
        <v>10.44260717036023</v>
      </c>
      <c r="C9" s="29">
        <v>12.670866489832008</v>
      </c>
      <c r="D9" s="29">
        <v>14.899125809303786</v>
      </c>
      <c r="E9" s="29">
        <v>19.35564444824734</v>
      </c>
      <c r="F9" s="29">
        <v>23.812163087190896</v>
      </c>
    </row>
    <row r="11" spans="1:7" x14ac:dyDescent="0.25">
      <c r="A11" s="24" t="s">
        <v>40</v>
      </c>
      <c r="B11" s="24"/>
      <c r="C11" s="24"/>
      <c r="D11" s="24"/>
      <c r="E11" s="24"/>
      <c r="F11" s="24"/>
      <c r="G11" s="24"/>
    </row>
  </sheetData>
  <mergeCells count="2">
    <mergeCell ref="A1:G1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2026-06-28T21:20:41Z</dcterms:modified>
</cp:coreProperties>
</file>