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<sst xmlns="http://schemas.openxmlformats.org/spreadsheetml/2006/main" count="42" uniqueCount="42">
  <si>
    <t>Intel Corporation (INTC)</t>
  </si>
  <si>
    <t>Valuation model · Sum-of-the-parts (FY28E): Intel Products on EV/EBITDA + Intel Foundry on EV/Sales scarcity premium + equity stakes at market, less net debt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</si>
  <si>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</si>
  <si>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</si>
  <si>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</si>
  <si>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</si>
  <si>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</si>
  <si>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</si>
  <si>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</si>
  <si>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</si>
  <si>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</si>
  <si>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</si>
  <si>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</si>
  <si>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</si>
  <si>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</si>
  <si>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26, 2026</t>
  </si>
  <si>
    <t>Thesis</t>
  </si>
  <si>
    <t>Intel re-rated ~4x in H1 2026 (from ~$30-40 to $128) on real foundry-turnaround catalysts, and the turnaround is now largely priced in: the $135 SOTP base is only ~5% above spot and the Street average (~$96) sits below the price. The SOTP governs because trough EPS makes the optical ~82x forward P/E uninformative — Intel Foundry, valued on a ~14.5x EV/Sales scarcity premium, is ~63% of enterprise value and the single load-bearing piece. Rated Hold: held for optionality on committed external-foundry wafer volume, not for PT upside, with two-sided risk if the reported Google/Apple/Nvidia wins stay intent rather than converting to dollar-quantified volume.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</si>
  <si>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</si>
  <si>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INTC — scenario valuation build</t>
  </si>
  <si>
    <t>Line item</t>
  </si>
  <si>
    <t>Bear</t>
  </si>
  <si>
    <t>Base</t>
  </si>
  <si>
    <t>Bull</t>
  </si>
  <si>
    <t>Intel Products revenue (FY28E, $B)</t>
  </si>
  <si>
    <t>Intel Products EBITDA margin</t>
  </si>
  <si>
    <t>Intel Products EV/EBITDA (x)</t>
  </si>
  <si>
    <t>Intel Products EV ($B)</t>
  </si>
  <si>
    <t>Intel Foundry revenue (FY28E, $B)</t>
  </si>
  <si>
    <t>Intel Foundry EV/Sales (x)</t>
  </si>
  <si>
    <t>Intel Foundry EV ($B)</t>
  </si>
  <si>
    <t>Equity stakes EV (Mobileye + Altera, at market, $B)</t>
  </si>
  <si>
    <t>Total enterprise value ($B)</t>
  </si>
  <si>
    <t>Less: net debt ($B)</t>
  </si>
  <si>
    <t>Equity value ($B)</t>
  </si>
  <si>
    <t>Diluted shares (B)</t>
  </si>
  <si>
    <t>Price target ($)</t>
  </si>
  <si>
    <t>Base PT reconciles to the dashboard target of $135 (bull $165 / bear $80).</t>
  </si>
  <si>
    <t>INTC — base-case PT sensitivity</t>
  </si>
  <si>
    <t>Intel Products EV/EBITDA (x)  ⟍  Intel Foundry EV/Sales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</si>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</sst>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%"/>
    <numFmt numFmtId="168" formatCode="0.0&quot;x&quot;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0071C5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071C5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071C5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8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128.32</v>
      </c>
    </row>
    <row r="6" spans="1:2" x14ac:dyDescent="0.25">
      <c r="A6" s="3" t="s">
        <v>5</v>
      </c>
      <c r="B6" s="5">
        <v>135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165</v>
      </c>
    </row>
    <row r="9" spans="1:2" x14ac:dyDescent="0.25">
      <c r="A9" s="3" t="s">
        <v>8</v>
      </c>
      <c r="B9" s="5">
        <v>80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((0.25*80)+(0.45*135)+(0.3*165))</f>
      </c>
    </row>
    <row r="12" spans="1:2" x14ac:dyDescent="0.25">
      <c r="A12" s="3" t="s">
        <v>12</v>
      </c>
      <c r="B12" s="7">
        <v>5.03</v>
      </c>
    </row>
    <row r="13" spans="1:2" x14ac:dyDescent="0.25">
      <c r="A13" s="3" t="s">
        <v>13</v>
      </c>
      <c r="B13" s="7">
        <v>12.24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50</v>
      </c>
      <c r="C4" s="15">
        <v>55</v>
      </c>
      <c r="D4" s="14">
        <v>58</v>
      </c>
    </row>
    <row r="5" spans="1:4" x14ac:dyDescent="0.25">
      <c r="A5" s="4" t="s">
        <v>25</v>
      </c>
      <c r="B5" s="16">
        <v>0.28</v>
      </c>
      <c r="C5" s="17">
        <v>0.32</v>
      </c>
      <c r="D5" s="16">
        <v>0.34</v>
      </c>
    </row>
    <row r="6" spans="1:4" x14ac:dyDescent="0.25">
      <c r="A6" s="4" t="s">
        <v>26</v>
      </c>
      <c r="B6" s="18">
        <v>11</v>
      </c>
      <c r="C6" s="19">
        <v>14</v>
      </c>
      <c r="D6" s="18">
        <v>16</v>
      </c>
    </row>
    <row r="7" spans="1:4" x14ac:dyDescent="0.25">
      <c r="A7" s="4" t="s">
        <v>27</v>
      </c>
      <c r="B7" s="14">
        <f>B4*B5*B6</f>
      </c>
      <c r="C7" s="15">
        <f>C4*C5*C6</f>
      </c>
      <c r="D7" s="14">
        <f>D4*D5*D6</f>
      </c>
    </row>
    <row r="8" spans="1:4" x14ac:dyDescent="0.25">
      <c r="A8" s="4" t="s">
        <v>28</v>
      </c>
      <c r="B8" s="14">
        <v>26</v>
      </c>
      <c r="C8" s="15">
        <v>30</v>
      </c>
      <c r="D8" s="14">
        <v>34</v>
      </c>
    </row>
    <row r="9" spans="1:4" x14ac:dyDescent="0.25">
      <c r="A9" s="4" t="s">
        <v>29</v>
      </c>
      <c r="B9" s="18">
        <v>9.8</v>
      </c>
      <c r="C9" s="19">
        <v>14.5</v>
      </c>
      <c r="D9" s="18">
        <v>15.1</v>
      </c>
    </row>
    <row r="10" spans="1:4" x14ac:dyDescent="0.25">
      <c r="A10" s="4" t="s">
        <v>30</v>
      </c>
      <c r="B10" s="14">
        <f>B8*B9</f>
      </c>
      <c r="C10" s="15">
        <f>C8*C9</f>
      </c>
      <c r="D10" s="14">
        <f>D8*D9</f>
      </c>
    </row>
    <row r="11" spans="1:4" x14ac:dyDescent="0.25">
      <c r="A11" s="4" t="s">
        <v>31</v>
      </c>
      <c r="B11" s="14">
        <v>8</v>
      </c>
      <c r="C11" s="15">
        <v>10</v>
      </c>
      <c r="D11" s="14">
        <v>13</v>
      </c>
    </row>
    <row r="12" spans="1:4" x14ac:dyDescent="0.25">
      <c r="A12" s="4" t="s">
        <v>32</v>
      </c>
      <c r="B12" s="14">
        <f>SUM(B7,B10,B11)</f>
      </c>
      <c r="C12" s="15">
        <f>SUM(C7,C10,C11)</f>
      </c>
      <c r="D12" s="14">
        <f>SUM(D7,D10,D11)</f>
      </c>
    </row>
    <row r="13" spans="1:4" x14ac:dyDescent="0.25">
      <c r="A13" s="4" t="s">
        <v>33</v>
      </c>
      <c r="B13" s="14">
        <v>14</v>
      </c>
      <c r="C13" s="15">
        <v>12.24</v>
      </c>
      <c r="D13" s="14">
        <v>11</v>
      </c>
    </row>
    <row r="14" spans="1:4" x14ac:dyDescent="0.25">
      <c r="A14" s="4" t="s">
        <v>34</v>
      </c>
      <c r="B14" s="14">
        <f>B12-B13</f>
      </c>
      <c r="C14" s="15">
        <f>C12-C13</f>
      </c>
      <c r="D14" s="14">
        <f>D12-D13</f>
      </c>
    </row>
    <row r="15" spans="1:4" x14ac:dyDescent="0.25">
      <c r="A15" s="4" t="s">
        <v>35</v>
      </c>
      <c r="B15" s="7">
        <v>5.03</v>
      </c>
      <c r="C15" s="20">
        <v>5.03</v>
      </c>
      <c r="D15" s="7">
        <v>5.03</v>
      </c>
    </row>
    <row r="16" spans="1:4" x14ac:dyDescent="0.25">
      <c r="A16" s="21" t="s">
        <v>36</v>
      </c>
      <c r="B16" s="22">
        <f>B14/B15</f>
      </c>
      <c r="C16" s="23">
        <f>C14/C15</f>
      </c>
      <c r="D16" s="22">
        <f>D14/D15</f>
      </c>
    </row>
    <row r="18" spans="1:4" x14ac:dyDescent="0.25">
      <c r="A18" s="24" t="s">
        <v>37</v>
      </c>
      <c r="B18" s="24"/>
      <c r="C18" s="24"/>
      <c r="D18" s="24"/>
    </row>
  </sheetData>
  <mergeCells count="2">
    <mergeCell ref="A1:D1"/>
    <mergeCell ref="A18:D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38</v>
      </c>
      <c r="B1" s="11"/>
      <c r="C1" s="11"/>
      <c r="D1" s="11"/>
      <c r="E1" s="11"/>
      <c r="F1" s="11"/>
      <c r="G1" s="11"/>
    </row>
    <row r="3" spans="1:1" x14ac:dyDescent="0.25">
      <c r="A3" s="25" t="s">
        <v>39</v>
      </c>
    </row>
    <row r="4" spans="1:6" x14ac:dyDescent="0.25">
      <c r="A4" s="26" t="s">
        <v>40</v>
      </c>
      <c r="B4" s="27">
        <v>9.8</v>
      </c>
      <c r="C4" s="27">
        <v>12</v>
      </c>
      <c r="D4" s="27">
        <v>14.5</v>
      </c>
      <c r="E4" s="27">
        <v>16</v>
      </c>
      <c r="F4" s="27">
        <v>18</v>
      </c>
    </row>
    <row r="5" spans="1:6" x14ac:dyDescent="0.25">
      <c r="A5" s="27">
        <v>10</v>
      </c>
      <c r="B5" s="28">
        <v>92.99403578528826</v>
      </c>
      <c r="C5" s="28">
        <v>106.11530815109343</v>
      </c>
      <c r="D5" s="28">
        <v>121.02584493041749</v>
      </c>
      <c r="E5" s="28">
        <v>129.97216699801191</v>
      </c>
      <c r="F5" s="28">
        <v>141.90059642147116</v>
      </c>
    </row>
    <row r="6" spans="1:6" x14ac:dyDescent="0.25">
      <c r="A6" s="27">
        <v>12</v>
      </c>
      <c r="B6" s="28">
        <v>99.9920477137177</v>
      </c>
      <c r="C6" s="28">
        <v>113.11332007952286</v>
      </c>
      <c r="D6" s="28">
        <v>128.02385685884693</v>
      </c>
      <c r="E6" s="28">
        <v>136.97017892644135</v>
      </c>
      <c r="F6" s="28">
        <v>148.8986083499006</v>
      </c>
    </row>
    <row r="7" spans="1:6" x14ac:dyDescent="0.25">
      <c r="A7" s="27">
        <v>14</v>
      </c>
      <c r="B7" s="28">
        <v>106.99005964214713</v>
      </c>
      <c r="C7" s="28">
        <v>120.1113320079523</v>
      </c>
      <c r="D7" s="29">
        <v>135.02186878727636</v>
      </c>
      <c r="E7" s="28">
        <v>143.96819085487078</v>
      </c>
      <c r="F7" s="28">
        <v>155.89662027833003</v>
      </c>
    </row>
    <row r="8" spans="1:6" x14ac:dyDescent="0.25">
      <c r="A8" s="27">
        <v>16</v>
      </c>
      <c r="B8" s="28">
        <v>113.98807157057654</v>
      </c>
      <c r="C8" s="28">
        <v>127.1093439363817</v>
      </c>
      <c r="D8" s="28">
        <v>142.01988071570577</v>
      </c>
      <c r="E8" s="28">
        <v>150.9662027833002</v>
      </c>
      <c r="F8" s="28">
        <v>162.89463220675944</v>
      </c>
    </row>
    <row r="9" spans="1:6" x14ac:dyDescent="0.25">
      <c r="A9" s="27">
        <v>18</v>
      </c>
      <c r="B9" s="28">
        <v>120.98608349900594</v>
      </c>
      <c r="C9" s="28">
        <v>134.10735586481113</v>
      </c>
      <c r="D9" s="28">
        <v>149.01789264413517</v>
      </c>
      <c r="E9" s="28">
        <v>157.9642147117296</v>
      </c>
      <c r="F9" s="28">
        <v>169.89264413518885</v>
      </c>
    </row>
    <row r="11" spans="1:7" x14ac:dyDescent="0.25">
      <c r="A11" s="24" t="s">
        <v>41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