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mmary" state="visible" r:id="rId4"/>
    <sheet sheetId="2" name="Valuation Model" state="visible" r:id="rId5"/>
    <sheet sheetId="3" name="Sensitivity" state="visible" r:id="rId6"/>
  </sheets>
  <calcPr calcId="171027"/>
</workbook>
</file>

<file path=xl/sharedStrings.xml><?xml version="1.0" encoding="utf-8"?>
<sst xmlns="http://schemas.openxmlformats.org/spreadsheetml/2006/main" count="46" uniqueCount="46">
  <si>
    <t>ASML Holding N.V. (ASML)</t>
  </si>
  <si>
    <t>Valuation model · Sum-of-the-parts (FY27E EV/EBITDA, three value pools, plus net cash)</t>
  </si>
  <si>
    <t>Rating</t>
  </si>
  <si>
    <t>Hold</t>
  </si>
  <si>
    <t>Current price</t>
  </si>
  <si>
    <t>12-month PT (base)</t>
  </si>
  <si>
    <t>Upside to base PT</t>
  </si>
  <si>
    <t>Bull PT</t>
  </si>
  <si>
    <t>Bear PT</t>
  </si>
  <si>
    <t>Prob. weights (bear/base/bull)</t>
  </si>
  <si>
    <t>25 / 50 / 25 %</t>
  </si>
  <si>
    <t>Blended fair value</t>
  </si>
  <si>
    <t>Shares out (B, diluted)</t>
  </si>
  <si>
    <t>Net debt ($B)</t>
  </si>
  <si>
    <t>As of</t>
  </si>
  <si>
    <t>Jun 25, 2026</t>
  </si>
  <si>
    <t>Thesis</t>
  </si>
  <si>
    <t>ASML is the sole supplier of EUV lithography, the chokepoint for all leading-edge logic and advanced DRAM, valued here as three pools at FY27E revenue x EBITDA margin x EV/EBITDA: the EUV systems monopoly, mature DUV + Applications, and the recurring Installed Base service annuity, plus a net-cash add-back. The base SOTP reconciles to a $1,740 12-month PT (bull $2,345 / bear $1,150); with the stock at $1,841 trading above even consensus, the AI re-rating has run ahead of the average model, so the rating is Hold. The swing variable is not the moat but China policy, specifically whether the US restricts servicing the installed DUV base (the high-margin annuity), not just new shipments.</t>
  </si>
  <si>
    <t>Illustrative research sample — not investment advice. Assumptions are explicit and meant to be changed; editing the Valuation Model inputs recomputes the price target. Figures as of Jun 25, 2026; the live dashboard carries the current view.</t>
  </si>
  <si>
    <t>ASML — scenario valuation build</t>
  </si>
  <si>
    <t>Line item</t>
  </si>
  <si>
    <t>Bear</t>
  </si>
  <si>
    <t>Base</t>
  </si>
  <si>
    <t>Bull</t>
  </si>
  <si>
    <t>EUV systems revenue, FY27E ($B)</t>
  </si>
  <si>
    <t>EUV systems EBITDA margin</t>
  </si>
  <si>
    <t>EUV systems EV/EBITDA (x)</t>
  </si>
  <si>
    <t>EUV systems EV ($B)</t>
  </si>
  <si>
    <t>DUV + Applications revenue, FY27E ($B)</t>
  </si>
  <si>
    <t>DUV + Applications EBITDA margin</t>
  </si>
  <si>
    <t>DUV + Applications EV/EBITDA (x)</t>
  </si>
  <si>
    <t>DUV + Applications EV ($B)</t>
  </si>
  <si>
    <t>Installed Base service revenue, FY27E ($B)</t>
  </si>
  <si>
    <t>Installed Base service EBITDA margin</t>
  </si>
  <si>
    <t>Installed Base service EV/EBITDA (x)</t>
  </si>
  <si>
    <t>Installed Base service EV ($B)</t>
  </si>
  <si>
    <t>Total enterprise value ($B)</t>
  </si>
  <si>
    <t>Less: net debt (net cash, $B)</t>
  </si>
  <si>
    <t>Equity value ($B)</t>
  </si>
  <si>
    <t>Diluted shares (B)</t>
  </si>
  <si>
    <t>Price target ($)</t>
  </si>
  <si>
    <t>Base PT reconciles to the dashboard target of $1740 (bull $2345 / bear $1150).</t>
  </si>
  <si>
    <t>ASML — base-case PT sensitivity</t>
  </si>
  <si>
    <t>EUV systems EV/EBITDA (x)  ⟍  Installed Base service EV/EBITDA (x)</t>
  </si>
  <si>
    <t/>
  </si>
  <si>
    <t>Each cell recomputes the base-case price target holding all else at base. Highlighted = base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</si>
</sst>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numFmt numFmtId="165" formatCode="+0.0%;-0.0%"/>
    <numFmt numFmtId="166" formatCode="#,##0.0"/>
    <numFmt numFmtId="167" formatCode="0.0%"/>
    <numFmt numFmtId="168" formatCode="0.0&quot;x&quot;"/>
    <numFmt numFmtId="169" formatCode="#,##0.000"/>
    <numFmt numFmtId="170" formatCode="$#,##0"/>
  </numFmts>
  <fonts count="10" x14ac:knownFonts="1">
    <font>
      <color theme="1"/>
      <family val="2"/>
      <scheme val="minor"/>
      <sz val="11"/>
      <name val="Calibri"/>
    </font>
    <font>
      <b/>
      <color rgb="FF1B46B0"/>
      <sz val="15"/>
    </font>
    <font>
      <i/>
      <color rgb="FF5A5A50"/>
      <sz val="10"/>
    </font>
    <font>
      <b/>
      <sz val="10"/>
    </font>
    <font>
      <sz val="10"/>
    </font>
    <font>
      <i/>
      <color rgb="FF8A8A80"/>
      <sz val="9"/>
    </font>
    <font>
      <b/>
      <color rgb="FF1B46B0"/>
      <sz val="12"/>
    </font>
    <font>
      <b/>
      <color rgb="FFFFFFFF"/>
      <sz val="11"/>
    </font>
    <font>
      <b/>
    </font>
    <font>
      <i/>
      <color rgb="FF5A5A50"/>
      <sz val="9"/>
    </font>
  </fonts>
  <fills count="4">
    <fill>
      <patternFill patternType="none"/>
    </fill>
    <fill>
      <patternFill patternType="gray125"/>
    </fill>
    <fill>
      <patternFill patternType="solid">
        <fgColor rgb="FF1B46B0"/>
      </patternFill>
    </fill>
    <fill>
      <patternFill patternType="solid">
        <fgColor rgb="FFF0E2C2"/>
      </patternFill>
    </fill>
  </fills>
  <borders count="2">
    <border>
      <left/>
      <right/>
      <top/>
      <bottom/>
      <diagonal/>
    </border>
    <border>
      <left style="thin">
        <color rgb="FFD9D2C2"/>
      </left>
      <right style="thin">
        <color rgb="FFD9D2C2"/>
      </right>
      <top style="thin">
        <color rgb="FFD9D2C2"/>
      </top>
      <bottom style="thin">
        <color rgb="FFD9D2C2"/>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0" borderId="1" xfId="0" applyFont="1" applyBorder="1"/>
    <xf numFmtId="0" fontId="0" fillId="0" borderId="1" xfId="0" applyBorder="1"/>
    <xf numFmtId="164" fontId="0" fillId="0" borderId="1" xfId="0" applyNumberFormat="1" applyBorder="1"/>
    <xf numFmtId="165" fontId="0" fillId="0" borderId="1" xfId="0" applyNumberFormat="1" applyBorder="1"/>
    <xf numFmtId="166" fontId="0" fillId="0" borderId="1" xfId="0" applyNumberFormat="1" applyBorder="1"/>
    <xf numFmtId="0" fontId="3" fillId="0" borderId="0" xfId="0" applyFont="1"/>
    <xf numFmtId="0" fontId="4" fillId="0" borderId="0" xfId="0" applyFont="1" applyAlignment="1">
      <alignment vertical="top" wrapText="1"/>
    </xf>
    <xf numFmtId="0" fontId="5" fillId="0" borderId="0" xfId="0" applyFont="1" applyAlignment="1">
      <alignment vertical="top" wrapText="1"/>
    </xf>
    <xf numFmtId="0" fontId="6" fillId="0" borderId="0" xfId="0" applyFont="1"/>
    <xf numFmtId="0" fontId="7" fillId="2" borderId="1" xfId="0" applyFont="1" applyFill="1" applyBorder="1" applyAlignment="1">
      <alignment horizontal="left"/>
    </xf>
    <xf numFmtId="0" fontId="7" fillId="2" borderId="1" xfId="0" applyFont="1" applyFill="1" applyBorder="1" applyAlignment="1">
      <alignment horizontal="right"/>
    </xf>
    <xf numFmtId="3" fontId="0" fillId="0" borderId="1" xfId="0" applyNumberFormat="1" applyBorder="1"/>
    <xf numFmtId="3" fontId="0" fillId="3" borderId="1" xfId="0" applyNumberFormat="1" applyFill="1" applyBorder="1"/>
    <xf numFmtId="167" fontId="0" fillId="0" borderId="1" xfId="0" applyNumberFormat="1" applyBorder="1"/>
    <xf numFmtId="167" fontId="0" fillId="3" borderId="1" xfId="0" applyNumberFormat="1" applyFill="1" applyBorder="1"/>
    <xf numFmtId="168" fontId="0" fillId="0" borderId="1" xfId="0" applyNumberFormat="1" applyBorder="1"/>
    <xf numFmtId="168" fontId="0" fillId="3" borderId="1" xfId="0" applyNumberFormat="1" applyFill="1" applyBorder="1"/>
    <xf numFmtId="169" fontId="0" fillId="0" borderId="1" xfId="0" applyNumberFormat="1" applyBorder="1"/>
    <xf numFmtId="169" fontId="0" fillId="3" borderId="1" xfId="0" applyNumberFormat="1" applyFill="1" applyBorder="1"/>
    <xf numFmtId="0" fontId="8" fillId="0" borderId="1" xfId="0" applyFont="1" applyBorder="1"/>
    <xf numFmtId="164" fontId="8" fillId="0" borderId="1" xfId="0" applyNumberFormat="1" applyFont="1" applyBorder="1"/>
    <xf numFmtId="164" fontId="8" fillId="3" borderId="1" xfId="0" applyNumberFormat="1" applyFont="1" applyFill="1" applyBorder="1"/>
    <xf numFmtId="0" fontId="5" fillId="0" borderId="0" xfId="0" applyFont="1"/>
    <xf numFmtId="0" fontId="9" fillId="0" borderId="0" xfId="0" applyFont="1"/>
    <xf numFmtId="0" fontId="0" fillId="2" borderId="1" xfId="0" applyFill="1" applyBorder="1"/>
    <xf numFmtId="168" fontId="7" fillId="2" borderId="1" xfId="0" applyNumberFormat="1" applyFont="1" applyFill="1" applyBorder="1" applyAlignment="1">
      <alignment horizontal="right"/>
    </xf>
    <xf numFmtId="170" fontId="0" fillId="0" borderId="1" xfId="0" applyNumberFormat="1" applyBorder="1"/>
    <xf numFmtId="170" fontId="8" fillId="3" borderId="1"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FormatPr defaultRowHeight="15" outlineLevelRow="0" outlineLevelCol="0" x14ac:dyDescent="55" defaultColWidth="18"/>
  <cols>
    <col min="1" max="1" width="26" customWidth="1"/>
    <col min="2" max="2" width="22" customWidth="1"/>
  </cols>
  <sheetData>
    <row r="1" spans="1:2" x14ac:dyDescent="0.25">
      <c r="A1" s="1" t="s">
        <v>0</v>
      </c>
      <c r="B1" s="1"/>
    </row>
    <row r="2" spans="1:2" x14ac:dyDescent="0.25">
      <c r="A2" s="2" t="s">
        <v>1</v>
      </c>
      <c r="B2" s="2"/>
    </row>
    <row r="4" spans="1:2" x14ac:dyDescent="0.25">
      <c r="A4" s="3" t="s">
        <v>2</v>
      </c>
      <c r="B4" s="4" t="s">
        <v>3</v>
      </c>
    </row>
    <row r="5" spans="1:2" x14ac:dyDescent="0.25">
      <c r="A5" s="3" t="s">
        <v>4</v>
      </c>
      <c r="B5" s="5">
        <v>1841.18</v>
      </c>
    </row>
    <row r="6" spans="1:2" x14ac:dyDescent="0.25">
      <c r="A6" s="3" t="s">
        <v>5</v>
      </c>
      <c r="B6" s="5">
        <v>1740</v>
      </c>
    </row>
    <row r="7" spans="1:2" x14ac:dyDescent="0.25">
      <c r="A7" s="3" t="s">
        <v>6</v>
      </c>
      <c r="B7" s="6">
        <f>B6/B5-1</f>
      </c>
    </row>
    <row r="8" spans="1:2" x14ac:dyDescent="0.25">
      <c r="A8" s="3" t="s">
        <v>7</v>
      </c>
      <c r="B8" s="5">
        <v>2345</v>
      </c>
    </row>
    <row r="9" spans="1:2" x14ac:dyDescent="0.25">
      <c r="A9" s="3" t="s">
        <v>8</v>
      </c>
      <c r="B9" s="5">
        <v>1150</v>
      </c>
    </row>
    <row r="10" spans="1:2" x14ac:dyDescent="0.25">
      <c r="A10" s="3" t="s">
        <v>9</v>
      </c>
      <c r="B10" s="4" t="s">
        <v>10</v>
      </c>
    </row>
    <row r="11" spans="1:2" x14ac:dyDescent="0.25">
      <c r="A11" s="3" t="s">
        <v>11</v>
      </c>
      <c r="B11" s="5">
        <f>((0.25*1150)+(0.5*1740)+(0.25*2345))</f>
      </c>
    </row>
    <row r="12" spans="1:2" x14ac:dyDescent="0.25">
      <c r="A12" s="3" t="s">
        <v>12</v>
      </c>
      <c r="B12" s="7">
        <v>0.3854</v>
      </c>
    </row>
    <row r="13" spans="1:2" x14ac:dyDescent="0.25">
      <c r="A13" s="3" t="s">
        <v>13</v>
      </c>
      <c r="B13" s="7">
        <v>-8</v>
      </c>
    </row>
    <row r="14" spans="1:2" x14ac:dyDescent="0.25">
      <c r="A14" s="3" t="s">
        <v>14</v>
      </c>
      <c r="B14" s="4" t="s">
        <v>15</v>
      </c>
    </row>
    <row r="16" spans="1:1" x14ac:dyDescent="0.25">
      <c r="A16" s="8" t="s">
        <v>16</v>
      </c>
    </row>
    <row r="17" spans="1:2" x14ac:dyDescent="0.25">
      <c r="A17" s="9" t="s">
        <v>17</v>
      </c>
      <c r="B17" s="9"/>
    </row>
    <row r="18" spans="1:2" x14ac:dyDescent="0.25">
      <c r="A18" s="9"/>
      <c r="B18" s="9"/>
    </row>
    <row r="19" spans="1:2" x14ac:dyDescent="0.25">
      <c r="A19" s="9"/>
      <c r="B19" s="9"/>
    </row>
    <row r="20" spans="1:2" x14ac:dyDescent="0.25">
      <c r="A20" s="9"/>
      <c r="B20" s="9"/>
    </row>
    <row r="21" spans="1:2" x14ac:dyDescent="0.25">
      <c r="A21" s="9"/>
      <c r="B21" s="9"/>
    </row>
    <row r="23" spans="1:2" x14ac:dyDescent="0.25">
      <c r="A23" s="10" t="s">
        <v>18</v>
      </c>
      <c r="B23" s="10"/>
    </row>
    <row r="24" spans="1:2" x14ac:dyDescent="0.25">
      <c r="A24" s="10"/>
      <c r="B24" s="10"/>
    </row>
    <row r="25" spans="1:2" x14ac:dyDescent="0.25">
      <c r="A25" s="10"/>
      <c r="B25" s="10"/>
    </row>
    <row r="26" spans="1:2" x14ac:dyDescent="0.25">
      <c r="A26" s="10"/>
      <c r="B26" s="10"/>
    </row>
  </sheetData>
  <mergeCells count="4">
    <mergeCell ref="A1:B1"/>
    <mergeCell ref="A2:B2"/>
    <mergeCell ref="A17:B21"/>
    <mergeCell ref="A23:B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FormatPr defaultRowHeight="15" outlineLevelRow="0" outlineLevelCol="0" x14ac:dyDescent="55" defaultColWidth="14"/>
  <cols>
    <col min="1" max="1" width="40" customWidth="1"/>
    <col min="2" max="4" width="14" customWidth="1"/>
  </cols>
  <sheetData>
    <row r="1" spans="1:4" x14ac:dyDescent="0.25">
      <c r="A1" s="11" t="s">
        <v>19</v>
      </c>
      <c r="B1" s="11"/>
      <c r="C1" s="11"/>
      <c r="D1" s="11"/>
    </row>
    <row r="3" spans="1:4" x14ac:dyDescent="0.25">
      <c r="A3" s="12" t="s">
        <v>20</v>
      </c>
      <c r="B3" s="13" t="s">
        <v>21</v>
      </c>
      <c r="C3" s="13" t="s">
        <v>22</v>
      </c>
      <c r="D3" s="13" t="s">
        <v>23</v>
      </c>
    </row>
    <row r="4" spans="1:4" x14ac:dyDescent="0.25">
      <c r="A4" s="4" t="s">
        <v>24</v>
      </c>
      <c r="B4" s="14">
        <v>18</v>
      </c>
      <c r="C4" s="15">
        <v>22</v>
      </c>
      <c r="D4" s="14">
        <v>26</v>
      </c>
    </row>
    <row r="5" spans="1:4" x14ac:dyDescent="0.25">
      <c r="A5" s="4" t="s">
        <v>25</v>
      </c>
      <c r="B5" s="16">
        <v>0.38</v>
      </c>
      <c r="C5" s="17">
        <v>0.4</v>
      </c>
      <c r="D5" s="16">
        <v>0.42</v>
      </c>
    </row>
    <row r="6" spans="1:4" x14ac:dyDescent="0.25">
      <c r="A6" s="4" t="s">
        <v>26</v>
      </c>
      <c r="B6" s="18">
        <v>29</v>
      </c>
      <c r="C6" s="19">
        <v>34</v>
      </c>
      <c r="D6" s="18">
        <v>40</v>
      </c>
    </row>
    <row r="7" spans="1:4" x14ac:dyDescent="0.25">
      <c r="A7" s="4" t="s">
        <v>27</v>
      </c>
      <c r="B7" s="14">
        <f>B4*B5*B6</f>
      </c>
      <c r="C7" s="15">
        <f>C4*C5*C6</f>
      </c>
      <c r="D7" s="14">
        <f>D4*D5*D6</f>
      </c>
    </row>
    <row r="8" spans="1:4" x14ac:dyDescent="0.25">
      <c r="A8" s="4" t="s">
        <v>28</v>
      </c>
      <c r="B8" s="14">
        <v>12</v>
      </c>
      <c r="C8" s="15">
        <v>16</v>
      </c>
      <c r="D8" s="14">
        <v>17</v>
      </c>
    </row>
    <row r="9" spans="1:4" x14ac:dyDescent="0.25">
      <c r="A9" s="4" t="s">
        <v>29</v>
      </c>
      <c r="B9" s="16">
        <v>0.31</v>
      </c>
      <c r="C9" s="17">
        <v>0.34</v>
      </c>
      <c r="D9" s="16">
        <v>0.35</v>
      </c>
    </row>
    <row r="10" spans="1:4" x14ac:dyDescent="0.25">
      <c r="A10" s="4" t="s">
        <v>30</v>
      </c>
      <c r="B10" s="18">
        <v>18</v>
      </c>
      <c r="C10" s="19">
        <v>24</v>
      </c>
      <c r="D10" s="18">
        <v>26</v>
      </c>
    </row>
    <row r="11" spans="1:4" x14ac:dyDescent="0.25">
      <c r="A11" s="4" t="s">
        <v>31</v>
      </c>
      <c r="B11" s="14">
        <f>B8*B9*B10</f>
      </c>
      <c r="C11" s="15">
        <f>C8*C9*C10</f>
      </c>
      <c r="D11" s="14">
        <f>D8*D9*D10</f>
      </c>
    </row>
    <row r="12" spans="1:4" x14ac:dyDescent="0.25">
      <c r="A12" s="4" t="s">
        <v>32</v>
      </c>
      <c r="B12" s="14">
        <v>13</v>
      </c>
      <c r="C12" s="15">
        <v>14</v>
      </c>
      <c r="D12" s="14">
        <v>16</v>
      </c>
    </row>
    <row r="13" spans="1:4" x14ac:dyDescent="0.25">
      <c r="A13" s="4" t="s">
        <v>33</v>
      </c>
      <c r="B13" s="16">
        <v>0.44</v>
      </c>
      <c r="C13" s="17">
        <v>0.45</v>
      </c>
      <c r="D13" s="16">
        <v>0.46</v>
      </c>
    </row>
    <row r="14" spans="1:4" x14ac:dyDescent="0.25">
      <c r="A14" s="4" t="s">
        <v>34</v>
      </c>
      <c r="B14" s="18">
        <v>30</v>
      </c>
      <c r="C14" s="19">
        <v>37</v>
      </c>
      <c r="D14" s="18">
        <v>41</v>
      </c>
    </row>
    <row r="15" spans="1:4" x14ac:dyDescent="0.25">
      <c r="A15" s="4" t="s">
        <v>35</v>
      </c>
      <c r="B15" s="14">
        <f>B12*B13*B14</f>
      </c>
      <c r="C15" s="15">
        <f>C12*C13*C14</f>
      </c>
      <c r="D15" s="14">
        <f>D12*D13*D14</f>
      </c>
    </row>
    <row r="16" spans="1:4" x14ac:dyDescent="0.25">
      <c r="A16" s="4" t="s">
        <v>36</v>
      </c>
      <c r="B16" s="14">
        <f>SUM(B7,B11,B15)</f>
      </c>
      <c r="C16" s="15">
        <f>SUM(C7,C11,C15)</f>
      </c>
      <c r="D16" s="14">
        <f>SUM(D7,D11,D15)</f>
      </c>
    </row>
    <row r="17" spans="1:4" x14ac:dyDescent="0.25">
      <c r="A17" s="4" t="s">
        <v>37</v>
      </c>
      <c r="B17" s="14">
        <v>-6</v>
      </c>
      <c r="C17" s="15">
        <v>-8</v>
      </c>
      <c r="D17" s="14">
        <v>-10</v>
      </c>
    </row>
    <row r="18" spans="1:4" x14ac:dyDescent="0.25">
      <c r="A18" s="4" t="s">
        <v>38</v>
      </c>
      <c r="B18" s="14">
        <f>B16-B17</f>
      </c>
      <c r="C18" s="15">
        <f>C16-C17</f>
      </c>
      <c r="D18" s="14">
        <f>D16-D17</f>
      </c>
    </row>
    <row r="19" spans="1:4" x14ac:dyDescent="0.25">
      <c r="A19" s="4" t="s">
        <v>39</v>
      </c>
      <c r="B19" s="20">
        <v>0.3854</v>
      </c>
      <c r="C19" s="21">
        <v>0.3854</v>
      </c>
      <c r="D19" s="20">
        <v>0.3854</v>
      </c>
    </row>
    <row r="20" spans="1:4" x14ac:dyDescent="0.25">
      <c r="A20" s="22" t="s">
        <v>40</v>
      </c>
      <c r="B20" s="23">
        <f>B18/B19</f>
      </c>
      <c r="C20" s="24">
        <f>C18/C19</f>
      </c>
      <c r="D20" s="23">
        <f>D18/D19</f>
      </c>
    </row>
    <row r="22" spans="1:4" x14ac:dyDescent="0.25">
      <c r="A22" s="25" t="s">
        <v>41</v>
      </c>
      <c r="B22" s="25"/>
      <c r="C22" s="25"/>
      <c r="D22" s="25"/>
    </row>
  </sheetData>
  <mergeCells count="2">
    <mergeCell ref="A1:D1"/>
    <mergeCell ref="A22:D2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FormatPr defaultRowHeight="15" outlineLevelRow="0" outlineLevelCol="0" x14ac:dyDescent="55" defaultColWidth="11"/>
  <cols>
    <col min="1" max="1" width="22" customWidth="1"/>
  </cols>
  <sheetData>
    <row r="1" spans="1:7" x14ac:dyDescent="0.25">
      <c r="A1" s="11" t="s">
        <v>42</v>
      </c>
      <c r="B1" s="11"/>
      <c r="C1" s="11"/>
      <c r="D1" s="11"/>
      <c r="E1" s="11"/>
      <c r="F1" s="11"/>
      <c r="G1" s="11"/>
    </row>
    <row r="3" spans="1:1" x14ac:dyDescent="0.25">
      <c r="A3" s="26" t="s">
        <v>43</v>
      </c>
    </row>
    <row r="4" spans="1:6" x14ac:dyDescent="0.25">
      <c r="A4" s="27" t="s">
        <v>44</v>
      </c>
      <c r="B4" s="28">
        <v>31</v>
      </c>
      <c r="C4" s="28">
        <v>34</v>
      </c>
      <c r="D4" s="28">
        <v>37</v>
      </c>
      <c r="E4" s="28">
        <v>40</v>
      </c>
      <c r="F4" s="28">
        <v>43</v>
      </c>
    </row>
    <row r="5" spans="1:6" x14ac:dyDescent="0.25">
      <c r="A5" s="28">
        <v>28</v>
      </c>
      <c r="B5" s="29">
        <v>1505.6045666839645</v>
      </c>
      <c r="C5" s="29">
        <v>1554.6445251686562</v>
      </c>
      <c r="D5" s="29">
        <v>1603.6844836533473</v>
      </c>
      <c r="E5" s="29">
        <v>1652.7244421380385</v>
      </c>
      <c r="F5" s="29">
        <v>1701.7644006227297</v>
      </c>
    </row>
    <row r="6" spans="1:6" x14ac:dyDescent="0.25">
      <c r="A6" s="28">
        <v>31</v>
      </c>
      <c r="B6" s="29">
        <v>1574.1048261546443</v>
      </c>
      <c r="C6" s="29">
        <v>1623.1447846393355</v>
      </c>
      <c r="D6" s="29">
        <v>1672.184743124027</v>
      </c>
      <c r="E6" s="29">
        <v>1721.224701608718</v>
      </c>
      <c r="F6" s="29">
        <v>1770.2646600934092</v>
      </c>
    </row>
    <row r="7" spans="1:6" x14ac:dyDescent="0.25">
      <c r="A7" s="28">
        <v>34</v>
      </c>
      <c r="B7" s="29">
        <v>1642.6050856253244</v>
      </c>
      <c r="C7" s="29">
        <v>1691.6450441100155</v>
      </c>
      <c r="D7" s="30">
        <v>1740.6850025947067</v>
      </c>
      <c r="E7" s="29">
        <v>1789.7249610793979</v>
      </c>
      <c r="F7" s="29">
        <v>1838.7649195640893</v>
      </c>
    </row>
    <row r="8" spans="1:6" x14ac:dyDescent="0.25">
      <c r="A8" s="28">
        <v>37</v>
      </c>
      <c r="B8" s="29">
        <v>1711.1053450960042</v>
      </c>
      <c r="C8" s="29">
        <v>1760.1453035806953</v>
      </c>
      <c r="D8" s="29">
        <v>1809.1852620653865</v>
      </c>
      <c r="E8" s="29">
        <v>1858.225220550078</v>
      </c>
      <c r="F8" s="29">
        <v>1907.2651790347688</v>
      </c>
    </row>
    <row r="9" spans="1:6" x14ac:dyDescent="0.25">
      <c r="A9" s="28">
        <v>40</v>
      </c>
      <c r="B9" s="29">
        <v>1779.605604566684</v>
      </c>
      <c r="C9" s="29">
        <v>1828.6455630513751</v>
      </c>
      <c r="D9" s="29">
        <v>1877.6855215360663</v>
      </c>
      <c r="E9" s="29">
        <v>1926.7254800207575</v>
      </c>
      <c r="F9" s="29">
        <v>1975.7654385054489</v>
      </c>
    </row>
    <row r="11" spans="1:7" x14ac:dyDescent="0.25">
      <c r="A11" s="25" t="s">
        <v>45</v>
      </c>
      <c r="B11" s="25"/>
      <c r="C11" s="25"/>
      <c r="D11" s="25"/>
      <c r="E11" s="25"/>
      <c r="F11" s="25"/>
      <c r="G11" s="25"/>
    </row>
  </sheetData>
  <mergeCells count="2">
    <mergeCell ref="A1:G1"/>
    <mergeCell ref="A11:G1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Valuation Model</vt:lpstr>
      <vt:lpstr>Sensitivity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Naina Garg — Deep Tech Equity Research Library</dc:creator>
  <dc:title/>
  <dc:subject/>
  <dc:description/>
  <cp:keywords/>
  <cp:category/>
  <cp:lastModifiedBy>Unknown</cp:lastModifiedBy>
  <dcterms:created xsi:type="dcterms:W3CDTF">2026-06-28T04:00:00Z</dcterms:created>
  <dcterms:modified xsi:type="dcterms:W3CDTF">2026-06-28T20:50:45Z</dcterms:modified>
</cp:coreProperties>
</file>